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C:\Users\DELL\Desktop\TESIS\"/>
    </mc:Choice>
  </mc:AlternateContent>
  <xr:revisionPtr revIDLastSave="0" documentId="8_{45780362-E97F-4214-AE16-43ABE91A0838}" xr6:coauthVersionLast="47" xr6:coauthVersionMax="47" xr10:uidLastSave="{00000000-0000-0000-0000-000000000000}"/>
  <bookViews>
    <workbookView xWindow="-120" yWindow="-120" windowWidth="20730" windowHeight="11040" firstSheet="3" activeTab="3" xr2:uid="{5C5618B2-F629-4674-960D-73C912DC1408}"/>
  </bookViews>
  <sheets>
    <sheet name="Horario de visitas autolavados" sheetId="1" r:id="rId1"/>
    <sheet name="Tiempos Mr. Wash" sheetId="2" r:id="rId2"/>
    <sheet name="A3" sheetId="5" r:id="rId3"/>
    <sheet name="A2 " sheetId="6" r:id="rId4"/>
    <sheet name="A1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5" l="1"/>
  <c r="G26" i="5"/>
  <c r="F26" i="5"/>
  <c r="M26" i="5" s="1"/>
  <c r="J25" i="5"/>
  <c r="G25" i="5"/>
  <c r="F25" i="5"/>
  <c r="M25" i="5" s="1"/>
  <c r="F28" i="6"/>
  <c r="J28" i="6"/>
  <c r="G28" i="6"/>
  <c r="M28" i="6"/>
  <c r="J27" i="6"/>
  <c r="G27" i="6"/>
  <c r="F27" i="6"/>
  <c r="M27" i="6" s="1"/>
  <c r="M25" i="7"/>
  <c r="J25" i="7"/>
  <c r="J26" i="7"/>
  <c r="G26" i="7"/>
  <c r="G25" i="7"/>
  <c r="F25" i="7"/>
  <c r="L22" i="7"/>
  <c r="K22" i="7"/>
  <c r="J22" i="7"/>
  <c r="I22" i="7"/>
  <c r="H22" i="7"/>
  <c r="G22" i="7"/>
  <c r="F22" i="7"/>
  <c r="F26" i="7" s="1"/>
  <c r="M26" i="7" s="1"/>
  <c r="E22" i="7"/>
  <c r="D22" i="7"/>
  <c r="M22" i="7" s="1"/>
  <c r="N22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M8" i="7"/>
  <c r="N8" i="7" s="1"/>
  <c r="M7" i="7"/>
  <c r="N7" i="7" s="1"/>
  <c r="M6" i="7"/>
  <c r="N6" i="7" s="1"/>
  <c r="L22" i="6"/>
  <c r="K22" i="6"/>
  <c r="J22" i="6"/>
  <c r="I22" i="6"/>
  <c r="H22" i="6"/>
  <c r="G22" i="6"/>
  <c r="F22" i="6"/>
  <c r="E22" i="6"/>
  <c r="D22" i="6"/>
  <c r="M22" i="6" s="1"/>
  <c r="N22" i="6" s="1"/>
  <c r="M20" i="6"/>
  <c r="N20" i="6" s="1"/>
  <c r="M19" i="6"/>
  <c r="N19" i="6" s="1"/>
  <c r="M18" i="6"/>
  <c r="N18" i="6" s="1"/>
  <c r="M17" i="6"/>
  <c r="N17" i="6" s="1"/>
  <c r="M16" i="6"/>
  <c r="N16" i="6" s="1"/>
  <c r="M15" i="6"/>
  <c r="N15" i="6" s="1"/>
  <c r="M14" i="6"/>
  <c r="N14" i="6" s="1"/>
  <c r="M13" i="6"/>
  <c r="N13" i="6" s="1"/>
  <c r="M12" i="6"/>
  <c r="N12" i="6" s="1"/>
  <c r="M11" i="6"/>
  <c r="N11" i="6" s="1"/>
  <c r="M10" i="6"/>
  <c r="N10" i="6" s="1"/>
  <c r="M9" i="6"/>
  <c r="N9" i="6" s="1"/>
  <c r="M8" i="6"/>
  <c r="N8" i="6" s="1"/>
  <c r="M7" i="6"/>
  <c r="N7" i="6" s="1"/>
  <c r="M6" i="6"/>
  <c r="N6" i="6" s="1"/>
  <c r="L22" i="5"/>
  <c r="K22" i="5"/>
  <c r="J22" i="5"/>
  <c r="I22" i="5"/>
  <c r="H22" i="5"/>
  <c r="G22" i="5"/>
  <c r="F22" i="5"/>
  <c r="E22" i="5"/>
  <c r="D22" i="5"/>
  <c r="M20" i="5"/>
  <c r="N20" i="5" s="1"/>
  <c r="M19" i="5"/>
  <c r="N19" i="5" s="1"/>
  <c r="M18" i="5"/>
  <c r="N18" i="5" s="1"/>
  <c r="M17" i="5"/>
  <c r="N17" i="5" s="1"/>
  <c r="M16" i="5"/>
  <c r="N16" i="5" s="1"/>
  <c r="M15" i="5"/>
  <c r="N15" i="5" s="1"/>
  <c r="M14" i="5"/>
  <c r="N14" i="5" s="1"/>
  <c r="M13" i="5"/>
  <c r="N13" i="5" s="1"/>
  <c r="M12" i="5"/>
  <c r="N12" i="5" s="1"/>
  <c r="M11" i="5"/>
  <c r="N11" i="5" s="1"/>
  <c r="M10" i="5"/>
  <c r="N10" i="5" s="1"/>
  <c r="M9" i="5"/>
  <c r="N9" i="5" s="1"/>
  <c r="M8" i="5"/>
  <c r="N8" i="5" s="1"/>
  <c r="M7" i="5"/>
  <c r="N7" i="5" s="1"/>
  <c r="M6" i="5"/>
  <c r="N6" i="5" s="1"/>
  <c r="M22" i="5" l="1"/>
  <c r="N22" i="5" s="1"/>
</calcChain>
</file>

<file path=xl/sharedStrings.xml><?xml version="1.0" encoding="utf-8"?>
<sst xmlns="http://schemas.openxmlformats.org/spreadsheetml/2006/main" count="173" uniqueCount="56">
  <si>
    <t>Autolavado 1= Super Wash</t>
  </si>
  <si>
    <t>Lunes</t>
  </si>
  <si>
    <t>Martes</t>
  </si>
  <si>
    <t xml:space="preserve">Miercoles </t>
  </si>
  <si>
    <t>Jueves</t>
  </si>
  <si>
    <t xml:space="preserve">Viernes </t>
  </si>
  <si>
    <t xml:space="preserve">Sabado </t>
  </si>
  <si>
    <t>Domingo</t>
  </si>
  <si>
    <t>Autolavado 2= Mr.Wash</t>
  </si>
  <si>
    <t>Semana1</t>
  </si>
  <si>
    <t>Autolavado 3= Monaco Car Experts</t>
  </si>
  <si>
    <t>Semana2</t>
  </si>
  <si>
    <t>Semana 3</t>
  </si>
  <si>
    <t xml:space="preserve"> 8 pasos para </t>
  </si>
  <si>
    <t>Recepcion auto</t>
  </si>
  <si>
    <t>Rociado con manguera</t>
  </si>
  <si>
    <t>Enjabonado</t>
  </si>
  <si>
    <t>Enjuagado</t>
  </si>
  <si>
    <t>Pasado con la toalla chasis</t>
  </si>
  <si>
    <t>Pasado con la toalla interior</t>
  </si>
  <si>
    <t>Aplicado de almorol</t>
  </si>
  <si>
    <t>Despacho de auto</t>
  </si>
  <si>
    <t>Empresa:  Mr. Wash</t>
  </si>
  <si>
    <t>Proceso: Lvado de autos</t>
  </si>
  <si>
    <t>Tiempo: Minutos</t>
  </si>
  <si>
    <t>Elementos</t>
  </si>
  <si>
    <t xml:space="preserve">Operario </t>
  </si>
  <si>
    <t>Recepcion del vehiculo</t>
  </si>
  <si>
    <t>Aspirado</t>
  </si>
  <si>
    <t>Numero de ciclo</t>
  </si>
  <si>
    <t>X</t>
  </si>
  <si>
    <t>TO</t>
  </si>
  <si>
    <t>Nivel de habilidad</t>
  </si>
  <si>
    <t>e1</t>
  </si>
  <si>
    <t xml:space="preserve">Experto </t>
  </si>
  <si>
    <t>e</t>
  </si>
  <si>
    <t>Inexperto</t>
  </si>
  <si>
    <t>i</t>
  </si>
  <si>
    <t>e2</t>
  </si>
  <si>
    <t>e3</t>
  </si>
  <si>
    <t>e4</t>
  </si>
  <si>
    <t>i1</t>
  </si>
  <si>
    <t>i2</t>
  </si>
  <si>
    <t>i3</t>
  </si>
  <si>
    <t>Empresa:  Autolavado 3</t>
  </si>
  <si>
    <t>Proceso: Lavado de autos</t>
  </si>
  <si>
    <t>Tiempo total del proceso</t>
  </si>
  <si>
    <t>Factor de calificacion + 1</t>
  </si>
  <si>
    <t>XX</t>
  </si>
  <si>
    <t>a</t>
  </si>
  <si>
    <t>b</t>
  </si>
  <si>
    <t>c</t>
  </si>
  <si>
    <t>d</t>
  </si>
  <si>
    <t>Promedio</t>
  </si>
  <si>
    <t>Empresa:  Autolavado 2</t>
  </si>
  <si>
    <t>Empresa:  Autolavado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</si>
</sst>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FCA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0" borderId="2" xfId="0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1" xfId="0" applyBorder="1" applyAlignment="1">
      <alignment horizontal="center" vertical="center" wrapText="1"/>
    </xf>
    <xf numFmtId="0" fontId="0" fillId="10" borderId="1" xfId="0" applyFill="1" applyBorder="1"/>
    <xf numFmtId="0" fontId="0" fillId="12" borderId="1" xfId="0" applyFill="1" applyBorder="1" applyAlignment="1">
      <alignment horizontal="center"/>
    </xf>
    <xf numFmtId="0" fontId="0" fillId="11" borderId="0" xfId="0" applyFill="1"/>
    <xf numFmtId="0" fontId="0" fillId="13" borderId="1" xfId="0" applyFill="1" applyBorder="1"/>
    <xf numFmtId="0" fontId="0" fillId="14" borderId="0" xfId="0" applyFill="1"/>
    <xf numFmtId="0" fontId="0" fillId="7" borderId="0" xfId="0" applyFill="1"/>
    <xf numFmtId="0" fontId="0" fillId="5" borderId="0" xfId="0" applyFill="1"/>
    <xf numFmtId="9" fontId="0" fillId="12" borderId="0" xfId="0" applyNumberFormat="1" applyFill="1"/>
    <xf numFmtId="0" fontId="0" fillId="5" borderId="0" xfId="0" applyFill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8900-9D4F-40EA-B68E-02B8594E2EF2}">
  <dimension ref="B3:M21"/>
  <sheetViews>
    <sheetView workbookViewId="0">
      <selection activeCell="C14" sqref="C14:C21"/>
    </sheetView>
  </sheetViews>
  <sheetFormatPr defaultColWidth="11.42578125" defaultRowHeight="15"/>
  <cols>
    <col min="2" max="2" width="33.42578125" customWidth="1"/>
    <col min="3" max="3" width="29.140625" bestFit="1" customWidth="1"/>
    <col min="6" max="6" width="12.42578125" bestFit="1" customWidth="1"/>
  </cols>
  <sheetData>
    <row r="3" spans="2:13">
      <c r="B3" s="1" t="s">
        <v>0</v>
      </c>
      <c r="F3" s="4"/>
      <c r="G3" s="4" t="s">
        <v>1</v>
      </c>
      <c r="H3" s="4" t="s">
        <v>2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</row>
    <row r="4" spans="2:13">
      <c r="B4" s="2" t="s">
        <v>8</v>
      </c>
      <c r="F4" s="4" t="s">
        <v>9</v>
      </c>
      <c r="G4" s="1"/>
      <c r="H4" s="3"/>
      <c r="I4" s="1"/>
      <c r="J4" s="3"/>
      <c r="K4" s="1"/>
      <c r="L4" s="2"/>
      <c r="M4" s="2"/>
    </row>
    <row r="5" spans="2:13">
      <c r="B5" s="3" t="s">
        <v>10</v>
      </c>
      <c r="F5" s="4" t="s">
        <v>11</v>
      </c>
      <c r="G5" s="3"/>
      <c r="H5" s="1"/>
      <c r="I5" s="2"/>
      <c r="J5" s="1"/>
      <c r="K5" s="3"/>
      <c r="L5" s="3"/>
      <c r="M5" s="3"/>
    </row>
    <row r="6" spans="2:13">
      <c r="F6" s="4" t="s">
        <v>12</v>
      </c>
      <c r="G6" s="2"/>
      <c r="H6" s="2"/>
      <c r="I6" s="3"/>
      <c r="J6" s="2"/>
      <c r="K6" s="2"/>
      <c r="L6" s="1"/>
      <c r="M6" s="1"/>
    </row>
    <row r="12" spans="2:13">
      <c r="C12" t="s">
        <v>13</v>
      </c>
    </row>
    <row r="14" spans="2:13">
      <c r="C14" t="s">
        <v>14</v>
      </c>
    </row>
    <row r="15" spans="2:13">
      <c r="C15" t="s">
        <v>15</v>
      </c>
    </row>
    <row r="16" spans="2:13">
      <c r="C16" t="s">
        <v>16</v>
      </c>
    </row>
    <row r="17" spans="3:3">
      <c r="C17" t="s">
        <v>17</v>
      </c>
    </row>
    <row r="18" spans="3:3">
      <c r="C18" t="s">
        <v>18</v>
      </c>
    </row>
    <row r="19" spans="3:3">
      <c r="C19" t="s">
        <v>19</v>
      </c>
    </row>
    <row r="20" spans="3:3">
      <c r="C20" t="s">
        <v>20</v>
      </c>
    </row>
    <row r="21" spans="3:3">
      <c r="C2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925D-453E-493D-9F28-2825966FE0AE}">
  <dimension ref="A2:Q22"/>
  <sheetViews>
    <sheetView zoomScale="87" workbookViewId="0">
      <selection activeCell="Q8" sqref="Q8"/>
    </sheetView>
  </sheetViews>
  <sheetFormatPr defaultColWidth="11.42578125" defaultRowHeight="15"/>
  <cols>
    <col min="2" max="2" width="15.42578125" bestFit="1" customWidth="1"/>
    <col min="8" max="8" width="14.7109375" customWidth="1"/>
    <col min="9" max="10" width="13.5703125" customWidth="1"/>
    <col min="11" max="11" width="15.140625" customWidth="1"/>
    <col min="13" max="13" width="9" customWidth="1"/>
    <col min="14" max="14" width="21.140625" customWidth="1"/>
    <col min="15" max="15" width="8.5703125" customWidth="1"/>
    <col min="16" max="17" width="17.140625" bestFit="1" customWidth="1"/>
  </cols>
  <sheetData>
    <row r="2" spans="1:17">
      <c r="A2" s="22" t="s">
        <v>22</v>
      </c>
      <c r="B2" s="22"/>
    </row>
    <row r="3" spans="1:17">
      <c r="A3" s="22" t="s">
        <v>23</v>
      </c>
      <c r="B3" s="22"/>
    </row>
    <row r="4" spans="1:17">
      <c r="A4" s="22" t="s">
        <v>24</v>
      </c>
      <c r="B4" s="22"/>
    </row>
    <row r="5" spans="1:17" ht="52.5" customHeight="1">
      <c r="B5" s="5" t="s">
        <v>25</v>
      </c>
      <c r="C5" s="6" t="s">
        <v>26</v>
      </c>
      <c r="D5" s="6" t="s">
        <v>27</v>
      </c>
      <c r="E5" s="6" t="s">
        <v>15</v>
      </c>
      <c r="F5" s="13" t="s">
        <v>16</v>
      </c>
      <c r="G5" s="5" t="s">
        <v>17</v>
      </c>
      <c r="H5" s="6" t="s">
        <v>18</v>
      </c>
      <c r="I5" s="6" t="s">
        <v>19</v>
      </c>
      <c r="J5" s="6" t="s">
        <v>28</v>
      </c>
      <c r="K5" s="6" t="s">
        <v>20</v>
      </c>
      <c r="L5" s="6" t="s">
        <v>21</v>
      </c>
    </row>
    <row r="6" spans="1:17">
      <c r="B6" s="4" t="s">
        <v>29</v>
      </c>
      <c r="C6" s="7" t="s">
        <v>30</v>
      </c>
      <c r="D6" s="7" t="s">
        <v>31</v>
      </c>
      <c r="E6" s="7" t="s">
        <v>31</v>
      </c>
      <c r="F6" s="7" t="s">
        <v>31</v>
      </c>
      <c r="G6" s="7" t="s">
        <v>31</v>
      </c>
      <c r="H6" s="7" t="s">
        <v>31</v>
      </c>
      <c r="I6" s="7" t="s">
        <v>31</v>
      </c>
      <c r="J6" s="7" t="s">
        <v>31</v>
      </c>
      <c r="K6" s="7" t="s">
        <v>31</v>
      </c>
      <c r="L6" s="7" t="s">
        <v>31</v>
      </c>
      <c r="P6" s="15" t="s">
        <v>32</v>
      </c>
      <c r="Q6" s="15" t="s">
        <v>30</v>
      </c>
    </row>
    <row r="7" spans="1:17">
      <c r="B7" s="8">
        <v>1</v>
      </c>
      <c r="C7" s="8" t="s">
        <v>33</v>
      </c>
      <c r="D7" s="8"/>
      <c r="E7" s="8"/>
      <c r="F7" s="8"/>
      <c r="G7" s="8"/>
      <c r="H7" s="8"/>
      <c r="I7" s="8"/>
      <c r="J7" s="8"/>
      <c r="K7" s="8"/>
      <c r="L7" s="8"/>
      <c r="P7" s="4" t="s">
        <v>34</v>
      </c>
      <c r="Q7" s="4" t="s">
        <v>35</v>
      </c>
    </row>
    <row r="8" spans="1:17">
      <c r="B8" s="8">
        <v>2</v>
      </c>
      <c r="C8" s="8" t="s">
        <v>33</v>
      </c>
      <c r="D8" s="8"/>
      <c r="E8" s="8"/>
      <c r="F8" s="8"/>
      <c r="G8" s="8"/>
      <c r="H8" s="8"/>
      <c r="I8" s="8"/>
      <c r="J8" s="8"/>
      <c r="K8" s="8"/>
      <c r="L8" s="8"/>
      <c r="P8" s="4" t="s">
        <v>36</v>
      </c>
      <c r="Q8" s="4" t="s">
        <v>37</v>
      </c>
    </row>
    <row r="9" spans="1:17">
      <c r="B9" s="8">
        <v>3</v>
      </c>
      <c r="C9" s="8" t="s">
        <v>33</v>
      </c>
      <c r="D9" s="8"/>
      <c r="E9" s="8"/>
      <c r="F9" s="8"/>
      <c r="G9" s="8"/>
      <c r="H9" s="8"/>
      <c r="I9" s="8"/>
      <c r="J9" s="8"/>
      <c r="K9" s="8"/>
      <c r="L9" s="8"/>
    </row>
    <row r="10" spans="1:17">
      <c r="B10" s="10">
        <v>4</v>
      </c>
      <c r="C10" s="10" t="s">
        <v>38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1:17">
      <c r="B11" s="10">
        <v>5</v>
      </c>
      <c r="C11" s="10" t="s">
        <v>38</v>
      </c>
      <c r="D11" s="10"/>
      <c r="E11" s="10"/>
      <c r="F11" s="10"/>
      <c r="G11" s="10"/>
      <c r="H11" s="10"/>
      <c r="I11" s="10"/>
      <c r="J11" s="10"/>
      <c r="K11" s="10"/>
      <c r="L11" s="10"/>
    </row>
    <row r="12" spans="1:17">
      <c r="B12" s="10">
        <v>6</v>
      </c>
      <c r="C12" s="10" t="s">
        <v>38</v>
      </c>
      <c r="D12" s="10"/>
      <c r="E12" s="10"/>
      <c r="F12" s="10"/>
      <c r="G12" s="10"/>
      <c r="H12" s="10"/>
      <c r="I12" s="10"/>
      <c r="J12" s="10"/>
      <c r="K12" s="10"/>
      <c r="L12" s="10"/>
    </row>
    <row r="13" spans="1:17">
      <c r="B13" s="11">
        <v>7</v>
      </c>
      <c r="C13" s="11" t="s">
        <v>39</v>
      </c>
      <c r="D13" s="11"/>
      <c r="E13" s="11"/>
      <c r="F13" s="11"/>
      <c r="G13" s="11"/>
      <c r="H13" s="11"/>
      <c r="I13" s="11"/>
      <c r="J13" s="11"/>
      <c r="K13" s="11"/>
      <c r="L13" s="11"/>
    </row>
    <row r="14" spans="1:17">
      <c r="B14" s="11">
        <v>8</v>
      </c>
      <c r="C14" s="11" t="s">
        <v>39</v>
      </c>
      <c r="D14" s="11"/>
      <c r="E14" s="11"/>
      <c r="F14" s="11"/>
      <c r="G14" s="11"/>
      <c r="H14" s="11"/>
      <c r="I14" s="11"/>
      <c r="J14" s="11"/>
      <c r="K14" s="11"/>
      <c r="L14" s="11"/>
    </row>
    <row r="15" spans="1:17">
      <c r="B15" s="11">
        <v>9</v>
      </c>
      <c r="C15" s="11" t="s">
        <v>39</v>
      </c>
      <c r="D15" s="11"/>
      <c r="E15" s="11"/>
      <c r="F15" s="11"/>
      <c r="G15" s="11"/>
      <c r="H15" s="11"/>
      <c r="I15" s="11"/>
      <c r="J15" s="11"/>
      <c r="K15" s="11"/>
      <c r="L15" s="11"/>
    </row>
    <row r="16" spans="1:17">
      <c r="B16" s="12">
        <v>10</v>
      </c>
      <c r="C16" s="12" t="s">
        <v>40</v>
      </c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12">
        <v>11</v>
      </c>
      <c r="C17" s="12" t="s">
        <v>40</v>
      </c>
      <c r="D17" s="12"/>
      <c r="E17" s="12"/>
      <c r="F17" s="12"/>
      <c r="G17" s="12"/>
      <c r="H17" s="12"/>
      <c r="I17" s="12"/>
      <c r="J17" s="12"/>
      <c r="K17" s="12"/>
      <c r="L17" s="12"/>
    </row>
    <row r="18" spans="2:12">
      <c r="B18" s="12">
        <v>12</v>
      </c>
      <c r="C18" s="12" t="s">
        <v>40</v>
      </c>
      <c r="D18" s="12"/>
      <c r="E18" s="12"/>
      <c r="F18" s="12"/>
      <c r="G18" s="12"/>
      <c r="H18" s="12"/>
      <c r="I18" s="12"/>
      <c r="J18" s="12"/>
      <c r="K18" s="12"/>
      <c r="L18" s="12"/>
    </row>
    <row r="19" spans="2:12">
      <c r="B19" s="14">
        <v>13</v>
      </c>
      <c r="C19" s="14" t="s">
        <v>41</v>
      </c>
      <c r="D19" s="14"/>
      <c r="E19" s="14"/>
      <c r="F19" s="14"/>
      <c r="G19" s="14"/>
      <c r="H19" s="14"/>
      <c r="I19" s="14"/>
      <c r="J19" s="14"/>
      <c r="K19" s="14"/>
      <c r="L19" s="14"/>
    </row>
    <row r="20" spans="2:12">
      <c r="B20" s="14">
        <v>14</v>
      </c>
      <c r="C20" s="14" t="s">
        <v>42</v>
      </c>
      <c r="D20" s="14"/>
      <c r="E20" s="14"/>
      <c r="F20" s="14"/>
      <c r="G20" s="14"/>
      <c r="H20" s="14"/>
      <c r="I20" s="14"/>
      <c r="J20" s="14"/>
      <c r="K20" s="14"/>
      <c r="L20" s="14"/>
    </row>
    <row r="21" spans="2:12">
      <c r="B21" s="14">
        <v>15</v>
      </c>
      <c r="C21" s="14" t="s">
        <v>43</v>
      </c>
      <c r="D21" s="14"/>
      <c r="E21" s="14"/>
      <c r="F21" s="14"/>
      <c r="G21" s="14"/>
      <c r="H21" s="14"/>
      <c r="I21" s="14"/>
      <c r="J21" s="14"/>
      <c r="K21" s="14"/>
      <c r="L21" s="14"/>
    </row>
    <row r="22" spans="2:12">
      <c r="C22" s="9"/>
    </row>
  </sheetData>
  <mergeCells count="3">
    <mergeCell ref="A2:B2"/>
    <mergeCell ref="A3:B3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8BC5-265E-4C4C-98A6-7F3369CE59F0}">
  <dimension ref="A1:N26"/>
  <sheetViews>
    <sheetView zoomScale="82" zoomScaleNormal="82" workbookViewId="0">
      <selection activeCell="P18" sqref="P18"/>
    </sheetView>
  </sheetViews>
  <sheetFormatPr defaultColWidth="11.42578125" defaultRowHeight="15"/>
  <cols>
    <col min="2" max="2" width="14.42578125" bestFit="1" customWidth="1"/>
  </cols>
  <sheetData>
    <row r="1" spans="1:14">
      <c r="A1" s="22" t="s">
        <v>44</v>
      </c>
      <c r="B1" s="22"/>
    </row>
    <row r="2" spans="1:14">
      <c r="A2" s="22" t="s">
        <v>45</v>
      </c>
      <c r="B2" s="22"/>
    </row>
    <row r="3" spans="1:14">
      <c r="A3" s="22" t="s">
        <v>24</v>
      </c>
      <c r="B3" s="22"/>
    </row>
    <row r="4" spans="1:14" ht="45">
      <c r="B4" s="5" t="s">
        <v>25</v>
      </c>
      <c r="C4" s="6" t="s">
        <v>26</v>
      </c>
      <c r="D4" s="6" t="s">
        <v>27</v>
      </c>
      <c r="E4" s="6" t="s">
        <v>15</v>
      </c>
      <c r="F4" s="13" t="s">
        <v>16</v>
      </c>
      <c r="G4" s="5" t="s">
        <v>17</v>
      </c>
      <c r="H4" s="6" t="s">
        <v>18</v>
      </c>
      <c r="I4" s="6" t="s">
        <v>19</v>
      </c>
      <c r="J4" s="6" t="s">
        <v>28</v>
      </c>
      <c r="K4" s="6" t="s">
        <v>20</v>
      </c>
      <c r="L4" s="6" t="s">
        <v>21</v>
      </c>
      <c r="M4" s="6" t="s">
        <v>46</v>
      </c>
      <c r="N4" s="6" t="s">
        <v>47</v>
      </c>
    </row>
    <row r="5" spans="1:14">
      <c r="B5" s="4" t="s">
        <v>29</v>
      </c>
      <c r="C5" s="7" t="s">
        <v>30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48</v>
      </c>
      <c r="N5" s="7">
        <v>1.26</v>
      </c>
    </row>
    <row r="6" spans="1:14">
      <c r="B6" s="17">
        <v>1</v>
      </c>
      <c r="C6" s="23" t="s">
        <v>49</v>
      </c>
      <c r="D6" s="17">
        <v>1.5</v>
      </c>
      <c r="E6" s="17">
        <v>7.45</v>
      </c>
      <c r="F6" s="17">
        <v>11.32</v>
      </c>
      <c r="G6" s="17">
        <v>9.36</v>
      </c>
      <c r="H6" s="17">
        <v>8.56</v>
      </c>
      <c r="I6" s="17">
        <v>7.02</v>
      </c>
      <c r="J6" s="17">
        <v>9.52</v>
      </c>
      <c r="K6" s="17">
        <v>8.52</v>
      </c>
      <c r="L6" s="17">
        <v>5.36</v>
      </c>
      <c r="M6" s="17">
        <f>+SUM(D6:L6)</f>
        <v>68.609999999999985</v>
      </c>
      <c r="N6" s="17">
        <f>M6+1.26</f>
        <v>69.86999999999999</v>
      </c>
    </row>
    <row r="7" spans="1:14">
      <c r="B7" s="17">
        <v>2</v>
      </c>
      <c r="C7" s="24"/>
      <c r="D7" s="17">
        <v>1.3</v>
      </c>
      <c r="E7" s="17">
        <v>5.32</v>
      </c>
      <c r="F7" s="17">
        <v>11.36</v>
      </c>
      <c r="G7" s="17">
        <v>8.36</v>
      </c>
      <c r="H7" s="17">
        <v>7.45</v>
      </c>
      <c r="I7" s="17">
        <v>10.53</v>
      </c>
      <c r="J7" s="17">
        <v>10.26</v>
      </c>
      <c r="K7" s="17">
        <v>6.36</v>
      </c>
      <c r="L7" s="17">
        <v>4.3600000000000003</v>
      </c>
      <c r="M7" s="17">
        <f t="shared" ref="M7:M20" si="0">+SUM(D7:L7)</f>
        <v>65.3</v>
      </c>
      <c r="N7" s="17">
        <f>M7+1.26</f>
        <v>66.56</v>
      </c>
    </row>
    <row r="8" spans="1:14">
      <c r="B8" s="17">
        <v>3</v>
      </c>
      <c r="C8" s="25"/>
      <c r="D8" s="17">
        <v>1.8</v>
      </c>
      <c r="E8" s="17">
        <v>8.1999999999999993</v>
      </c>
      <c r="F8" s="17">
        <v>10.23</v>
      </c>
      <c r="G8" s="17">
        <v>7.45</v>
      </c>
      <c r="H8" s="17">
        <v>8.36</v>
      </c>
      <c r="I8" s="17">
        <v>6.25</v>
      </c>
      <c r="J8" s="17">
        <v>10.35</v>
      </c>
      <c r="K8" s="17">
        <v>7.32</v>
      </c>
      <c r="L8" s="17">
        <v>4.38</v>
      </c>
      <c r="M8" s="17">
        <f t="shared" si="0"/>
        <v>64.34</v>
      </c>
      <c r="N8" s="17">
        <f>M8+1.26</f>
        <v>65.600000000000009</v>
      </c>
    </row>
    <row r="9" spans="1:14">
      <c r="B9" s="17">
        <v>4</v>
      </c>
      <c r="C9" s="23" t="s">
        <v>50</v>
      </c>
      <c r="D9" s="17">
        <v>2.2000000000000002</v>
      </c>
      <c r="E9" s="17">
        <v>5.24</v>
      </c>
      <c r="F9" s="17">
        <v>10.42</v>
      </c>
      <c r="G9" s="17">
        <v>8.34</v>
      </c>
      <c r="H9" s="17">
        <v>8.9600000000000009</v>
      </c>
      <c r="I9" s="17">
        <v>8.36</v>
      </c>
      <c r="J9" s="17">
        <v>12.2</v>
      </c>
      <c r="K9" s="17">
        <v>6.23</v>
      </c>
      <c r="L9" s="17">
        <v>5.26</v>
      </c>
      <c r="M9" s="17">
        <f t="shared" si="0"/>
        <v>67.210000000000008</v>
      </c>
      <c r="N9" s="17">
        <f t="shared" ref="N9:N20" si="1">M9+1.26</f>
        <v>68.470000000000013</v>
      </c>
    </row>
    <row r="10" spans="1:14">
      <c r="B10" s="17">
        <v>5</v>
      </c>
      <c r="C10" s="24"/>
      <c r="D10" s="17">
        <v>1.5</v>
      </c>
      <c r="E10" s="17">
        <v>8.1999999999999993</v>
      </c>
      <c r="F10" s="17">
        <v>10.45</v>
      </c>
      <c r="G10" s="17">
        <v>10.45</v>
      </c>
      <c r="H10" s="17">
        <v>8.36</v>
      </c>
      <c r="I10" s="17">
        <v>8.4499999999999993</v>
      </c>
      <c r="J10" s="17">
        <v>8.23</v>
      </c>
      <c r="K10" s="17">
        <v>5.24</v>
      </c>
      <c r="L10" s="17">
        <v>3.25</v>
      </c>
      <c r="M10" s="17">
        <f t="shared" si="0"/>
        <v>64.13</v>
      </c>
      <c r="N10" s="17">
        <f t="shared" si="1"/>
        <v>65.39</v>
      </c>
    </row>
    <row r="11" spans="1:14">
      <c r="B11" s="17">
        <v>6</v>
      </c>
      <c r="C11" s="25"/>
      <c r="D11" s="17">
        <v>3.26</v>
      </c>
      <c r="E11" s="17">
        <v>5.69</v>
      </c>
      <c r="F11" s="17">
        <v>11.23</v>
      </c>
      <c r="G11" s="17">
        <v>11.26</v>
      </c>
      <c r="H11" s="17">
        <v>10.02</v>
      </c>
      <c r="I11" s="17">
        <v>4.3600000000000003</v>
      </c>
      <c r="J11" s="17">
        <v>9.26</v>
      </c>
      <c r="K11" s="17">
        <v>5.3</v>
      </c>
      <c r="L11" s="17">
        <v>5.2</v>
      </c>
      <c r="M11" s="17">
        <f t="shared" si="0"/>
        <v>65.579999999999984</v>
      </c>
      <c r="N11" s="17">
        <f t="shared" si="1"/>
        <v>66.839999999999989</v>
      </c>
    </row>
    <row r="12" spans="1:14">
      <c r="B12" s="17">
        <v>7</v>
      </c>
      <c r="C12" s="23" t="s">
        <v>51</v>
      </c>
      <c r="D12" s="17">
        <v>2.2000000000000002</v>
      </c>
      <c r="E12" s="17">
        <v>6.36</v>
      </c>
      <c r="F12" s="17">
        <v>9.4499999999999993</v>
      </c>
      <c r="G12" s="17">
        <v>11.28</v>
      </c>
      <c r="H12" s="17">
        <v>8.25</v>
      </c>
      <c r="I12" s="17">
        <v>5.26</v>
      </c>
      <c r="J12" s="17">
        <v>9.36</v>
      </c>
      <c r="K12" s="17">
        <v>5.36</v>
      </c>
      <c r="L12" s="17">
        <v>4.5</v>
      </c>
      <c r="M12" s="17">
        <f t="shared" si="0"/>
        <v>62.019999999999996</v>
      </c>
      <c r="N12" s="17">
        <f t="shared" si="1"/>
        <v>63.279999999999994</v>
      </c>
    </row>
    <row r="13" spans="1:14">
      <c r="B13" s="17">
        <v>8</v>
      </c>
      <c r="C13" s="24"/>
      <c r="D13" s="17">
        <v>1.8</v>
      </c>
      <c r="E13" s="17">
        <v>6.23</v>
      </c>
      <c r="F13" s="17">
        <v>12.22</v>
      </c>
      <c r="G13" s="17">
        <v>9.25</v>
      </c>
      <c r="H13" s="17">
        <v>8.32</v>
      </c>
      <c r="I13" s="17">
        <v>5.23</v>
      </c>
      <c r="J13" s="17">
        <v>10.36</v>
      </c>
      <c r="K13" s="17">
        <v>5.24</v>
      </c>
      <c r="L13" s="17">
        <v>5.24</v>
      </c>
      <c r="M13" s="17">
        <f t="shared" si="0"/>
        <v>63.89</v>
      </c>
      <c r="N13" s="17">
        <f t="shared" si="1"/>
        <v>65.150000000000006</v>
      </c>
    </row>
    <row r="14" spans="1:14">
      <c r="B14" s="17">
        <v>9</v>
      </c>
      <c r="C14" s="25"/>
      <c r="D14" s="17">
        <v>3.5</v>
      </c>
      <c r="E14" s="17">
        <v>8.4499999999999993</v>
      </c>
      <c r="F14" s="17">
        <v>11.25</v>
      </c>
      <c r="G14" s="17">
        <v>9.3699999999999992</v>
      </c>
      <c r="H14" s="17">
        <v>9.26</v>
      </c>
      <c r="I14" s="17">
        <v>6.32</v>
      </c>
      <c r="J14" s="17">
        <v>10.26</v>
      </c>
      <c r="K14" s="17">
        <v>5.55</v>
      </c>
      <c r="L14" s="17">
        <v>3.25</v>
      </c>
      <c r="M14" s="17">
        <f t="shared" si="0"/>
        <v>67.209999999999994</v>
      </c>
      <c r="N14" s="17">
        <f t="shared" si="1"/>
        <v>68.47</v>
      </c>
    </row>
    <row r="15" spans="1:14">
      <c r="B15" s="17">
        <v>10</v>
      </c>
      <c r="C15" s="23" t="s">
        <v>52</v>
      </c>
      <c r="D15" s="17">
        <v>2.2999999999999998</v>
      </c>
      <c r="E15" s="17">
        <v>8.1999999999999993</v>
      </c>
      <c r="F15" s="17">
        <v>10.35</v>
      </c>
      <c r="G15" s="17">
        <v>8.4499999999999993</v>
      </c>
      <c r="H15" s="17">
        <v>8.56</v>
      </c>
      <c r="I15" s="17">
        <v>7.25</v>
      </c>
      <c r="J15" s="17">
        <v>9.36</v>
      </c>
      <c r="K15" s="17">
        <v>5.21</v>
      </c>
      <c r="L15" s="17">
        <v>4.25</v>
      </c>
      <c r="M15" s="17">
        <f t="shared" si="0"/>
        <v>63.93</v>
      </c>
      <c r="N15" s="17">
        <f t="shared" si="1"/>
        <v>65.19</v>
      </c>
    </row>
    <row r="16" spans="1:14">
      <c r="B16" s="17">
        <v>11</v>
      </c>
      <c r="C16" s="24"/>
      <c r="D16" s="17">
        <v>2.5</v>
      </c>
      <c r="E16" s="17">
        <v>9.6300000000000008</v>
      </c>
      <c r="F16" s="17">
        <v>19.36</v>
      </c>
      <c r="G16" s="17">
        <v>9.4499999999999993</v>
      </c>
      <c r="H16" s="17">
        <v>7.39</v>
      </c>
      <c r="I16" s="17">
        <v>6.25</v>
      </c>
      <c r="J16" s="17">
        <v>12.36</v>
      </c>
      <c r="K16" s="17">
        <v>6.36</v>
      </c>
      <c r="L16" s="17">
        <v>4.25</v>
      </c>
      <c r="M16" s="17">
        <f t="shared" si="0"/>
        <v>77.55</v>
      </c>
      <c r="N16" s="17">
        <f t="shared" si="1"/>
        <v>78.81</v>
      </c>
    </row>
    <row r="17" spans="2:14">
      <c r="B17" s="17">
        <v>12</v>
      </c>
      <c r="C17" s="25"/>
      <c r="D17" s="17">
        <v>2.6</v>
      </c>
      <c r="E17" s="17">
        <v>6.36</v>
      </c>
      <c r="F17" s="17">
        <v>15.36</v>
      </c>
      <c r="G17" s="17">
        <v>6.45</v>
      </c>
      <c r="H17" s="17">
        <v>8.26</v>
      </c>
      <c r="I17" s="17">
        <v>8.36</v>
      </c>
      <c r="J17" s="17">
        <v>11.23</v>
      </c>
      <c r="K17" s="17">
        <v>8.26</v>
      </c>
      <c r="L17" s="17">
        <v>4.25</v>
      </c>
      <c r="M17" s="17">
        <f t="shared" si="0"/>
        <v>71.13000000000001</v>
      </c>
      <c r="N17" s="17">
        <f t="shared" si="1"/>
        <v>72.390000000000015</v>
      </c>
    </row>
    <row r="18" spans="2:14">
      <c r="B18" s="17">
        <v>13</v>
      </c>
      <c r="C18" s="23" t="s">
        <v>35</v>
      </c>
      <c r="D18" s="17">
        <v>2.7</v>
      </c>
      <c r="E18" s="17">
        <v>6.36</v>
      </c>
      <c r="F18" s="17">
        <v>15.36</v>
      </c>
      <c r="G18" s="17">
        <v>8.36</v>
      </c>
      <c r="H18" s="17">
        <v>8.36</v>
      </c>
      <c r="I18" s="17">
        <v>8.23</v>
      </c>
      <c r="J18" s="17">
        <v>12.25</v>
      </c>
      <c r="K18" s="17">
        <v>8.23</v>
      </c>
      <c r="L18" s="17">
        <v>5.25</v>
      </c>
      <c r="M18" s="17">
        <f t="shared" si="0"/>
        <v>75.100000000000009</v>
      </c>
      <c r="N18" s="17">
        <f t="shared" si="1"/>
        <v>76.360000000000014</v>
      </c>
    </row>
    <row r="19" spans="2:14">
      <c r="B19" s="17">
        <v>14</v>
      </c>
      <c r="C19" s="24"/>
      <c r="D19" s="17">
        <v>3.3</v>
      </c>
      <c r="E19" s="17">
        <v>8.25</v>
      </c>
      <c r="F19" s="17">
        <v>14.36</v>
      </c>
      <c r="G19" s="17">
        <v>12.22</v>
      </c>
      <c r="H19" s="17">
        <v>8.35</v>
      </c>
      <c r="I19" s="17">
        <v>8.36</v>
      </c>
      <c r="J19" s="17">
        <v>12.26</v>
      </c>
      <c r="K19" s="17">
        <v>6.25</v>
      </c>
      <c r="L19" s="17">
        <v>5.26</v>
      </c>
      <c r="M19" s="17">
        <f t="shared" si="0"/>
        <v>78.610000000000014</v>
      </c>
      <c r="N19" s="17">
        <f t="shared" si="1"/>
        <v>79.870000000000019</v>
      </c>
    </row>
    <row r="20" spans="2:14">
      <c r="B20" s="17">
        <v>15</v>
      </c>
      <c r="C20" s="25"/>
      <c r="D20" s="17">
        <v>3.9</v>
      </c>
      <c r="E20" s="17">
        <v>5.28</v>
      </c>
      <c r="F20" s="17">
        <v>13.26</v>
      </c>
      <c r="G20" s="17">
        <v>10.36</v>
      </c>
      <c r="H20" s="17">
        <v>7.25</v>
      </c>
      <c r="I20" s="17">
        <v>8.5399999999999991</v>
      </c>
      <c r="J20" s="17">
        <v>11.36</v>
      </c>
      <c r="K20" s="17">
        <v>6.32</v>
      </c>
      <c r="L20" s="17">
        <v>2.5</v>
      </c>
      <c r="M20" s="17">
        <f t="shared" si="0"/>
        <v>68.77</v>
      </c>
      <c r="N20" s="17">
        <f t="shared" si="1"/>
        <v>70.03</v>
      </c>
    </row>
    <row r="22" spans="2:14">
      <c r="B22" t="s">
        <v>53</v>
      </c>
      <c r="C22" s="16" t="s">
        <v>48</v>
      </c>
      <c r="D22">
        <f t="shared" ref="D22:L22" si="2">+AVERAGE(D6:D20)</f>
        <v>2.4239999999999999</v>
      </c>
      <c r="E22">
        <f t="shared" si="2"/>
        <v>7.0146666666666668</v>
      </c>
      <c r="F22" s="19">
        <f t="shared" si="2"/>
        <v>12.398666666666667</v>
      </c>
      <c r="G22" s="19">
        <f t="shared" si="2"/>
        <v>9.3606666666666687</v>
      </c>
      <c r="H22">
        <f t="shared" si="2"/>
        <v>8.3806666666666665</v>
      </c>
      <c r="I22">
        <f t="shared" si="2"/>
        <v>7.2513333333333341</v>
      </c>
      <c r="J22" s="19">
        <f t="shared" si="2"/>
        <v>10.574666666666667</v>
      </c>
      <c r="K22">
        <f t="shared" si="2"/>
        <v>6.3833333333333337</v>
      </c>
      <c r="L22">
        <f t="shared" si="2"/>
        <v>4.4373333333333331</v>
      </c>
      <c r="M22" s="18">
        <f>+SUM(D22:L22)</f>
        <v>68.225333333333325</v>
      </c>
      <c r="N22" s="18">
        <f>+M22+1.26</f>
        <v>69.48533333333333</v>
      </c>
    </row>
    <row r="25" spans="2:14">
      <c r="B25" s="21">
        <v>0.15</v>
      </c>
      <c r="D25">
        <v>2.4239999999999999</v>
      </c>
      <c r="E25">
        <v>6.2405999999999997</v>
      </c>
      <c r="F25" s="20">
        <f>12.6046-1.8906</f>
        <v>10.713999999999999</v>
      </c>
      <c r="G25" s="20">
        <f>9.777733-1.4666</f>
        <v>8.3111329999999999</v>
      </c>
      <c r="H25">
        <v>7.2385999999999999</v>
      </c>
      <c r="I25">
        <v>8.3800000000000008</v>
      </c>
      <c r="J25" s="20">
        <f>10.166-1.52</f>
        <v>8.6460000000000008</v>
      </c>
      <c r="K25">
        <v>6.38</v>
      </c>
      <c r="L25">
        <v>4.43</v>
      </c>
      <c r="M25">
        <f>+SUM(D25:L25)</f>
        <v>62.764333000000001</v>
      </c>
    </row>
    <row r="26" spans="2:14">
      <c r="B26" s="21">
        <v>0.3</v>
      </c>
      <c r="D26">
        <v>2.4239999999999999</v>
      </c>
      <c r="E26">
        <v>6.2405999999999997</v>
      </c>
      <c r="F26" s="20">
        <f>+F20-3.7813</f>
        <v>9.4786999999999999</v>
      </c>
      <c r="G26" s="20">
        <f>9.77733-2.933</f>
        <v>6.8443299999999994</v>
      </c>
      <c r="H26">
        <v>7.2385999999999999</v>
      </c>
      <c r="I26">
        <v>8.3800000000000008</v>
      </c>
      <c r="J26" s="20">
        <f>10.166-3.048</f>
        <v>7.1180000000000003</v>
      </c>
      <c r="K26">
        <v>6.38</v>
      </c>
      <c r="L26">
        <v>4.43</v>
      </c>
      <c r="M26">
        <f>+SUM(D26:L26)</f>
        <v>58.534230000000008</v>
      </c>
    </row>
  </sheetData>
  <mergeCells count="8">
    <mergeCell ref="A1:B1"/>
    <mergeCell ref="A2:B2"/>
    <mergeCell ref="A3:B3"/>
    <mergeCell ref="C18:C20"/>
    <mergeCell ref="C6:C8"/>
    <mergeCell ref="C9:C11"/>
    <mergeCell ref="C12:C14"/>
    <mergeCell ref="C15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FE3F-A541-4C22-8A0B-10EB75F804D8}">
  <dimension ref="A1:P28"/>
  <sheetViews>
    <sheetView tabSelected="1" zoomScale="82" zoomScaleNormal="82" workbookViewId="0">
      <selection activeCell="R5" sqref="R5"/>
    </sheetView>
  </sheetViews>
  <sheetFormatPr defaultColWidth="11.42578125" defaultRowHeight="15"/>
  <cols>
    <col min="2" max="2" width="14.42578125" bestFit="1" customWidth="1"/>
    <col min="12" max="12" width="11.42578125" customWidth="1"/>
  </cols>
  <sheetData>
    <row r="1" spans="1:16">
      <c r="A1" s="22" t="s">
        <v>54</v>
      </c>
      <c r="B1" s="22"/>
    </row>
    <row r="2" spans="1:16">
      <c r="A2" s="22" t="s">
        <v>45</v>
      </c>
      <c r="B2" s="22"/>
    </row>
    <row r="3" spans="1:16">
      <c r="A3" s="22" t="s">
        <v>24</v>
      </c>
      <c r="B3" s="22"/>
    </row>
    <row r="4" spans="1:16" ht="45">
      <c r="B4" s="5" t="s">
        <v>25</v>
      </c>
      <c r="C4" s="6" t="s">
        <v>26</v>
      </c>
      <c r="D4" s="6" t="s">
        <v>27</v>
      </c>
      <c r="E4" s="6" t="s">
        <v>15</v>
      </c>
      <c r="F4" s="13" t="s">
        <v>16</v>
      </c>
      <c r="G4" s="5" t="s">
        <v>17</v>
      </c>
      <c r="H4" s="6" t="s">
        <v>18</v>
      </c>
      <c r="I4" s="6" t="s">
        <v>19</v>
      </c>
      <c r="J4" s="6" t="s">
        <v>28</v>
      </c>
      <c r="K4" s="6" t="s">
        <v>20</v>
      </c>
      <c r="L4" s="6" t="s">
        <v>21</v>
      </c>
      <c r="M4" s="6" t="s">
        <v>46</v>
      </c>
      <c r="N4" s="6" t="s">
        <v>47</v>
      </c>
      <c r="P4">
        <v>15</v>
      </c>
    </row>
    <row r="5" spans="1:16">
      <c r="B5" s="4" t="s">
        <v>29</v>
      </c>
      <c r="C5" s="7" t="s">
        <v>30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48</v>
      </c>
      <c r="N5" s="7">
        <v>1.26</v>
      </c>
    </row>
    <row r="6" spans="1:16">
      <c r="B6" s="17">
        <v>1</v>
      </c>
      <c r="C6" s="23" t="s">
        <v>49</v>
      </c>
      <c r="D6" s="17">
        <v>1.6</v>
      </c>
      <c r="E6" s="17">
        <v>6.42</v>
      </c>
      <c r="F6" s="17">
        <v>10.32</v>
      </c>
      <c r="G6" s="17">
        <v>8.75</v>
      </c>
      <c r="H6" s="17">
        <v>9.26</v>
      </c>
      <c r="I6" s="17">
        <v>5.2</v>
      </c>
      <c r="J6" s="17">
        <v>12.37</v>
      </c>
      <c r="K6" s="17">
        <v>8.52</v>
      </c>
      <c r="L6" s="17">
        <v>5.36</v>
      </c>
      <c r="M6" s="17">
        <f>+SUM(D6:L6)</f>
        <v>67.8</v>
      </c>
      <c r="N6" s="17">
        <f>M6+1.26</f>
        <v>69.06</v>
      </c>
    </row>
    <row r="7" spans="1:16">
      <c r="B7" s="17">
        <v>2</v>
      </c>
      <c r="C7" s="24"/>
      <c r="D7" s="17">
        <v>1.8</v>
      </c>
      <c r="E7" s="17">
        <v>5.32</v>
      </c>
      <c r="F7" s="17">
        <v>12.28</v>
      </c>
      <c r="G7" s="17">
        <v>9.39</v>
      </c>
      <c r="H7" s="17">
        <v>7.31</v>
      </c>
      <c r="I7" s="17">
        <v>9.25</v>
      </c>
      <c r="J7" s="17">
        <v>8.56</v>
      </c>
      <c r="K7" s="17">
        <v>6.36</v>
      </c>
      <c r="L7" s="17">
        <v>4.3600000000000003</v>
      </c>
      <c r="M7" s="17">
        <f t="shared" ref="M7:M20" si="0">+SUM(D7:L7)</f>
        <v>64.63000000000001</v>
      </c>
      <c r="N7" s="17">
        <f>M7+1.26</f>
        <v>65.890000000000015</v>
      </c>
    </row>
    <row r="8" spans="1:16">
      <c r="B8" s="17">
        <v>3</v>
      </c>
      <c r="C8" s="25"/>
      <c r="D8" s="17">
        <v>1.5</v>
      </c>
      <c r="E8" s="17">
        <v>5.36</v>
      </c>
      <c r="F8" s="17">
        <v>11.36</v>
      </c>
      <c r="G8" s="17">
        <v>8.4499999999999993</v>
      </c>
      <c r="H8" s="17">
        <v>8.39</v>
      </c>
      <c r="I8" s="17">
        <v>6.23</v>
      </c>
      <c r="J8" s="17">
        <v>9.36</v>
      </c>
      <c r="K8" s="17">
        <v>7.32</v>
      </c>
      <c r="L8" s="17">
        <v>4.38</v>
      </c>
      <c r="M8" s="17">
        <f t="shared" si="0"/>
        <v>62.350000000000009</v>
      </c>
      <c r="N8" s="17">
        <f>M8+1.26</f>
        <v>63.610000000000007</v>
      </c>
    </row>
    <row r="9" spans="1:16">
      <c r="B9" s="17">
        <v>4</v>
      </c>
      <c r="C9" s="23" t="s">
        <v>50</v>
      </c>
      <c r="D9" s="17">
        <v>2.9</v>
      </c>
      <c r="E9" s="17">
        <v>5.24</v>
      </c>
      <c r="F9" s="17">
        <v>11.26</v>
      </c>
      <c r="G9" s="17">
        <v>9.3699999999999992</v>
      </c>
      <c r="H9" s="17">
        <v>7.52</v>
      </c>
      <c r="I9" s="17">
        <v>8.36</v>
      </c>
      <c r="J9" s="17">
        <v>8.4499999999999993</v>
      </c>
      <c r="K9" s="17">
        <v>6.23</v>
      </c>
      <c r="L9" s="17">
        <v>5.26</v>
      </c>
      <c r="M9" s="17">
        <f t="shared" si="0"/>
        <v>64.59</v>
      </c>
      <c r="N9" s="17">
        <f t="shared" ref="N9:N20" si="1">M9+1.26</f>
        <v>65.850000000000009</v>
      </c>
    </row>
    <row r="10" spans="1:16">
      <c r="B10" s="17">
        <v>5</v>
      </c>
      <c r="C10" s="24"/>
      <c r="D10" s="17">
        <v>1.6</v>
      </c>
      <c r="E10" s="17">
        <v>5.0999999999999996</v>
      </c>
      <c r="F10" s="17">
        <v>12.26</v>
      </c>
      <c r="G10" s="17">
        <v>11.21</v>
      </c>
      <c r="H10" s="17">
        <v>7.64</v>
      </c>
      <c r="I10" s="17">
        <v>8.4499999999999993</v>
      </c>
      <c r="J10" s="17">
        <v>10.220000000000001</v>
      </c>
      <c r="K10" s="17">
        <v>5.24</v>
      </c>
      <c r="L10" s="17">
        <v>3.25</v>
      </c>
      <c r="M10" s="17">
        <f t="shared" si="0"/>
        <v>64.97</v>
      </c>
      <c r="N10" s="17">
        <f t="shared" si="1"/>
        <v>66.23</v>
      </c>
    </row>
    <row r="11" spans="1:16">
      <c r="B11" s="17">
        <v>6</v>
      </c>
      <c r="C11" s="25"/>
      <c r="D11" s="17">
        <v>2.2400000000000002</v>
      </c>
      <c r="E11" s="17">
        <v>5.69</v>
      </c>
      <c r="F11" s="17">
        <v>10.52</v>
      </c>
      <c r="G11" s="17">
        <v>11.26</v>
      </c>
      <c r="H11" s="17">
        <v>6.78</v>
      </c>
      <c r="I11" s="17">
        <v>9.6300000000000008</v>
      </c>
      <c r="J11" s="17">
        <v>12.26</v>
      </c>
      <c r="K11" s="17">
        <v>5.3</v>
      </c>
      <c r="L11" s="17">
        <v>5.2</v>
      </c>
      <c r="M11" s="17">
        <f t="shared" si="0"/>
        <v>68.88</v>
      </c>
      <c r="N11" s="17">
        <f t="shared" si="1"/>
        <v>70.14</v>
      </c>
    </row>
    <row r="12" spans="1:16">
      <c r="B12" s="17">
        <v>7</v>
      </c>
      <c r="C12" s="23" t="s">
        <v>51</v>
      </c>
      <c r="D12" s="17">
        <v>2.8</v>
      </c>
      <c r="E12" s="17">
        <v>5.4</v>
      </c>
      <c r="F12" s="17">
        <v>9.4499999999999993</v>
      </c>
      <c r="G12" s="17">
        <v>10.35</v>
      </c>
      <c r="H12" s="17">
        <v>8.1999999999999993</v>
      </c>
      <c r="I12" s="17">
        <v>9.5399999999999991</v>
      </c>
      <c r="J12" s="17">
        <v>10.36</v>
      </c>
      <c r="K12" s="17">
        <v>6.25</v>
      </c>
      <c r="L12" s="17">
        <v>4.5</v>
      </c>
      <c r="M12" s="17">
        <f t="shared" si="0"/>
        <v>66.849999999999994</v>
      </c>
      <c r="N12" s="17">
        <f t="shared" si="1"/>
        <v>68.11</v>
      </c>
    </row>
    <row r="13" spans="1:16">
      <c r="B13" s="17">
        <v>8</v>
      </c>
      <c r="C13" s="24"/>
      <c r="D13" s="17">
        <v>1.9</v>
      </c>
      <c r="E13" s="17">
        <v>6.23</v>
      </c>
      <c r="F13" s="17">
        <v>11.36</v>
      </c>
      <c r="G13" s="17">
        <v>10.25</v>
      </c>
      <c r="H13" s="17">
        <v>8.36</v>
      </c>
      <c r="I13" s="17">
        <v>6.22</v>
      </c>
      <c r="J13" s="17">
        <v>10.36</v>
      </c>
      <c r="K13" s="17">
        <v>7.36</v>
      </c>
      <c r="L13" s="17">
        <v>3.5</v>
      </c>
      <c r="M13" s="17">
        <f t="shared" si="0"/>
        <v>65.539999999999992</v>
      </c>
      <c r="N13" s="17">
        <f t="shared" si="1"/>
        <v>66.8</v>
      </c>
    </row>
    <row r="14" spans="1:16">
      <c r="B14" s="17">
        <v>9</v>
      </c>
      <c r="C14" s="25"/>
      <c r="D14" s="17">
        <v>2.6</v>
      </c>
      <c r="E14" s="17">
        <v>8.4499999999999993</v>
      </c>
      <c r="F14" s="17">
        <v>12.05</v>
      </c>
      <c r="G14" s="17">
        <v>10.26</v>
      </c>
      <c r="H14" s="17">
        <v>9.56</v>
      </c>
      <c r="I14" s="17">
        <v>6.32</v>
      </c>
      <c r="J14" s="17">
        <v>10.26</v>
      </c>
      <c r="K14" s="17">
        <v>5.55</v>
      </c>
      <c r="L14" s="17">
        <v>3.25</v>
      </c>
      <c r="M14" s="17">
        <f t="shared" si="0"/>
        <v>68.3</v>
      </c>
      <c r="N14" s="17">
        <f t="shared" si="1"/>
        <v>69.56</v>
      </c>
    </row>
    <row r="15" spans="1:16">
      <c r="B15" s="17">
        <v>10</v>
      </c>
      <c r="C15" s="23" t="s">
        <v>52</v>
      </c>
      <c r="D15" s="17">
        <v>2.8</v>
      </c>
      <c r="E15" s="17">
        <v>9.4499999999999993</v>
      </c>
      <c r="F15" s="17">
        <v>11.45</v>
      </c>
      <c r="G15" s="17">
        <v>8.26</v>
      </c>
      <c r="H15" s="17">
        <v>6.98</v>
      </c>
      <c r="I15" s="17">
        <v>7.25</v>
      </c>
      <c r="J15" s="17">
        <v>9.36</v>
      </c>
      <c r="K15" s="17">
        <v>5.21</v>
      </c>
      <c r="L15" s="17">
        <v>4.25</v>
      </c>
      <c r="M15" s="17">
        <f t="shared" si="0"/>
        <v>65.009999999999991</v>
      </c>
      <c r="N15" s="17">
        <f t="shared" si="1"/>
        <v>66.27</v>
      </c>
    </row>
    <row r="16" spans="1:16">
      <c r="B16" s="17">
        <v>11</v>
      </c>
      <c r="C16" s="24"/>
      <c r="D16" s="17">
        <v>1.5</v>
      </c>
      <c r="E16" s="17">
        <v>8.26</v>
      </c>
      <c r="F16" s="17">
        <v>19.36</v>
      </c>
      <c r="G16" s="17">
        <v>9.27</v>
      </c>
      <c r="H16" s="17">
        <v>8.36</v>
      </c>
      <c r="I16" s="17">
        <v>7.36</v>
      </c>
      <c r="J16" s="17">
        <v>10.26</v>
      </c>
      <c r="K16" s="17">
        <v>6.36</v>
      </c>
      <c r="L16" s="17">
        <v>2.2200000000000002</v>
      </c>
      <c r="M16" s="17">
        <f t="shared" si="0"/>
        <v>72.95</v>
      </c>
      <c r="N16" s="17">
        <f t="shared" si="1"/>
        <v>74.210000000000008</v>
      </c>
    </row>
    <row r="17" spans="2:14">
      <c r="B17" s="17">
        <v>12</v>
      </c>
      <c r="C17" s="25"/>
      <c r="D17" s="17">
        <v>3.9</v>
      </c>
      <c r="E17" s="17">
        <v>4.3600000000000003</v>
      </c>
      <c r="F17" s="17">
        <v>15.36</v>
      </c>
      <c r="G17" s="17">
        <v>8.36</v>
      </c>
      <c r="H17" s="17">
        <v>8.2799999999999994</v>
      </c>
      <c r="I17" s="17">
        <v>6.23</v>
      </c>
      <c r="J17" s="17">
        <v>11.9</v>
      </c>
      <c r="K17" s="17">
        <v>8.26</v>
      </c>
      <c r="L17" s="17">
        <v>3.2</v>
      </c>
      <c r="M17" s="17">
        <f t="shared" si="0"/>
        <v>69.849999999999994</v>
      </c>
      <c r="N17" s="17">
        <f t="shared" si="1"/>
        <v>71.11</v>
      </c>
    </row>
    <row r="18" spans="2:14">
      <c r="B18" s="17">
        <v>13</v>
      </c>
      <c r="C18" s="23" t="s">
        <v>35</v>
      </c>
      <c r="D18" s="17">
        <v>2.5</v>
      </c>
      <c r="E18" s="17">
        <v>6.1</v>
      </c>
      <c r="F18" s="17">
        <v>14.32</v>
      </c>
      <c r="G18" s="17">
        <v>8.25</v>
      </c>
      <c r="H18" s="17">
        <v>8.1199999999999992</v>
      </c>
      <c r="I18" s="17">
        <v>5.2</v>
      </c>
      <c r="J18" s="17">
        <v>12.25</v>
      </c>
      <c r="K18" s="17">
        <v>9.36</v>
      </c>
      <c r="L18" s="17">
        <v>2.2000000000000002</v>
      </c>
      <c r="M18" s="17">
        <f t="shared" si="0"/>
        <v>68.3</v>
      </c>
      <c r="N18" s="17">
        <f t="shared" si="1"/>
        <v>69.56</v>
      </c>
    </row>
    <row r="19" spans="2:14">
      <c r="B19" s="17">
        <v>14</v>
      </c>
      <c r="C19" s="24"/>
      <c r="D19" s="17">
        <v>3.2</v>
      </c>
      <c r="E19" s="17">
        <v>5.2</v>
      </c>
      <c r="F19" s="17">
        <v>15.36</v>
      </c>
      <c r="G19" s="17">
        <v>10.36</v>
      </c>
      <c r="H19" s="17">
        <v>8.1999999999999993</v>
      </c>
      <c r="I19" s="17">
        <v>8.36</v>
      </c>
      <c r="J19" s="17">
        <v>12.26</v>
      </c>
      <c r="K19" s="17">
        <v>6.25</v>
      </c>
      <c r="L19" s="17">
        <v>1.9</v>
      </c>
      <c r="M19" s="17">
        <f t="shared" si="0"/>
        <v>71.09</v>
      </c>
      <c r="N19" s="17">
        <f t="shared" si="1"/>
        <v>72.350000000000009</v>
      </c>
    </row>
    <row r="20" spans="2:14">
      <c r="B20" s="17">
        <v>15</v>
      </c>
      <c r="C20" s="25"/>
      <c r="D20" s="17">
        <v>2.5</v>
      </c>
      <c r="E20" s="17">
        <v>6.37</v>
      </c>
      <c r="F20" s="17">
        <v>12.36</v>
      </c>
      <c r="G20" s="17">
        <v>9.24</v>
      </c>
      <c r="H20" s="17">
        <v>8.23</v>
      </c>
      <c r="I20" s="17">
        <v>5.25</v>
      </c>
      <c r="J20" s="17">
        <v>11.36</v>
      </c>
      <c r="K20" s="17">
        <v>6.32</v>
      </c>
      <c r="L20" s="17">
        <v>2.5</v>
      </c>
      <c r="M20" s="17">
        <f t="shared" si="0"/>
        <v>64.13</v>
      </c>
      <c r="N20" s="17">
        <f t="shared" si="1"/>
        <v>65.39</v>
      </c>
    </row>
    <row r="22" spans="2:14">
      <c r="B22" t="s">
        <v>53</v>
      </c>
      <c r="C22" s="16" t="s">
        <v>48</v>
      </c>
      <c r="D22">
        <f t="shared" ref="D22:L22" si="2">+AVERAGE(D6:D20)</f>
        <v>2.3560000000000003</v>
      </c>
      <c r="E22">
        <f t="shared" si="2"/>
        <v>6.1966666666666681</v>
      </c>
      <c r="F22" s="19">
        <f t="shared" si="2"/>
        <v>12.60466666666667</v>
      </c>
      <c r="G22" s="19">
        <f t="shared" si="2"/>
        <v>9.5353333333333357</v>
      </c>
      <c r="H22">
        <f t="shared" si="2"/>
        <v>8.0793333333333344</v>
      </c>
      <c r="I22">
        <f t="shared" si="2"/>
        <v>7.2566666666666659</v>
      </c>
      <c r="J22" s="19">
        <f t="shared" si="2"/>
        <v>10.639333333333331</v>
      </c>
      <c r="K22">
        <f t="shared" si="2"/>
        <v>6.6593333333333344</v>
      </c>
      <c r="L22">
        <f t="shared" si="2"/>
        <v>3.6886666666666672</v>
      </c>
      <c r="M22" s="18">
        <f>+SUM(D22:L22)</f>
        <v>67.016000000000005</v>
      </c>
      <c r="N22" s="18">
        <f>+M22+1.26</f>
        <v>68.27600000000001</v>
      </c>
    </row>
    <row r="27" spans="2:14">
      <c r="B27" s="21">
        <v>0.15</v>
      </c>
      <c r="D27">
        <v>2.3559999999999999</v>
      </c>
      <c r="E27">
        <v>6.3070000000000004</v>
      </c>
      <c r="F27" s="20">
        <f>12.6046-1.8906</f>
        <v>10.713999999999999</v>
      </c>
      <c r="G27" s="20">
        <f>9.777733-1.4666</f>
        <v>8.3111329999999999</v>
      </c>
      <c r="H27">
        <v>7.0286600000000004</v>
      </c>
      <c r="I27">
        <v>8.6073000000000004</v>
      </c>
      <c r="J27" s="20">
        <f>10.166-1.52</f>
        <v>8.6460000000000008</v>
      </c>
      <c r="K27">
        <v>6.6593299999999997</v>
      </c>
      <c r="L27">
        <v>3.6886000000000001</v>
      </c>
      <c r="M27">
        <f>+SUM(D27:L27)</f>
        <v>62.318023000000004</v>
      </c>
    </row>
    <row r="28" spans="2:14">
      <c r="B28" s="21">
        <v>0.3</v>
      </c>
      <c r="D28">
        <v>2.3559999999999999</v>
      </c>
      <c r="E28">
        <v>6.3070000000000004</v>
      </c>
      <c r="F28" s="20">
        <f>+F22-3.7813</f>
        <v>8.8233666666666704</v>
      </c>
      <c r="G28" s="20">
        <f>9.77733-2.933</f>
        <v>6.8443299999999994</v>
      </c>
      <c r="H28">
        <v>7.0286600000000004</v>
      </c>
      <c r="I28">
        <v>8.6073000000000004</v>
      </c>
      <c r="J28" s="20">
        <f>10.166-3.048</f>
        <v>7.1180000000000003</v>
      </c>
      <c r="K28">
        <v>6.6593299999999997</v>
      </c>
      <c r="L28">
        <v>3.6886000000000001</v>
      </c>
      <c r="M28">
        <f>+SUM(D28:L28)</f>
        <v>57.432586666666673</v>
      </c>
    </row>
  </sheetData>
  <mergeCells count="8">
    <mergeCell ref="C15:C17"/>
    <mergeCell ref="C18:C20"/>
    <mergeCell ref="A1:B1"/>
    <mergeCell ref="A2:B2"/>
    <mergeCell ref="A3:B3"/>
    <mergeCell ref="C6:C8"/>
    <mergeCell ref="C9:C11"/>
    <mergeCell ref="C12:C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F56A-5685-4DAC-BC10-522012878F72}">
  <dimension ref="A1:P26"/>
  <sheetViews>
    <sheetView zoomScale="82" zoomScaleNormal="82" workbookViewId="0">
      <selection activeCell="H18" sqref="H18"/>
    </sheetView>
  </sheetViews>
  <sheetFormatPr defaultColWidth="11.42578125" defaultRowHeight="15"/>
  <cols>
    <col min="2" max="2" width="14.42578125" bestFit="1" customWidth="1"/>
    <col min="12" max="12" width="11.42578125" customWidth="1"/>
  </cols>
  <sheetData>
    <row r="1" spans="1:16">
      <c r="A1" s="22" t="s">
        <v>55</v>
      </c>
      <c r="B1" s="22"/>
    </row>
    <row r="2" spans="1:16">
      <c r="A2" s="22" t="s">
        <v>45</v>
      </c>
      <c r="B2" s="22"/>
    </row>
    <row r="3" spans="1:16">
      <c r="A3" s="22" t="s">
        <v>24</v>
      </c>
      <c r="B3" s="22"/>
    </row>
    <row r="4" spans="1:16" ht="45">
      <c r="B4" s="5" t="s">
        <v>25</v>
      </c>
      <c r="C4" s="6" t="s">
        <v>26</v>
      </c>
      <c r="D4" s="6" t="s">
        <v>27</v>
      </c>
      <c r="E4" s="6" t="s">
        <v>15</v>
      </c>
      <c r="F4" s="13" t="s">
        <v>16</v>
      </c>
      <c r="G4" s="5" t="s">
        <v>17</v>
      </c>
      <c r="H4" s="6" t="s">
        <v>18</v>
      </c>
      <c r="I4" s="6" t="s">
        <v>19</v>
      </c>
      <c r="J4" s="6" t="s">
        <v>28</v>
      </c>
      <c r="K4" s="6" t="s">
        <v>20</v>
      </c>
      <c r="L4" s="6" t="s">
        <v>21</v>
      </c>
      <c r="M4" s="6" t="s">
        <v>46</v>
      </c>
      <c r="N4" s="6" t="s">
        <v>47</v>
      </c>
      <c r="P4">
        <v>15</v>
      </c>
    </row>
    <row r="5" spans="1:16">
      <c r="B5" s="4" t="s">
        <v>29</v>
      </c>
      <c r="C5" s="7" t="s">
        <v>30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48</v>
      </c>
      <c r="N5" s="7">
        <v>1.26</v>
      </c>
    </row>
    <row r="6" spans="1:16">
      <c r="B6" s="17">
        <v>1</v>
      </c>
      <c r="C6" s="23" t="s">
        <v>49</v>
      </c>
      <c r="D6" s="17">
        <v>1.9</v>
      </c>
      <c r="E6" s="17">
        <v>6.42</v>
      </c>
      <c r="F6" s="17">
        <v>10.32</v>
      </c>
      <c r="G6" s="17">
        <v>8.75</v>
      </c>
      <c r="H6" s="17">
        <v>9.26</v>
      </c>
      <c r="I6" s="17">
        <v>6.25</v>
      </c>
      <c r="J6" s="17">
        <v>12.37</v>
      </c>
      <c r="K6" s="17">
        <v>8.52</v>
      </c>
      <c r="L6" s="17">
        <v>5.36</v>
      </c>
      <c r="M6" s="17">
        <f>+SUM(D6:L6)</f>
        <v>69.149999999999991</v>
      </c>
      <c r="N6" s="17">
        <f>M6+1.26</f>
        <v>70.41</v>
      </c>
    </row>
    <row r="7" spans="1:16">
      <c r="B7" s="17">
        <v>2</v>
      </c>
      <c r="C7" s="24"/>
      <c r="D7" s="17">
        <v>1.8</v>
      </c>
      <c r="E7" s="17">
        <v>5.32</v>
      </c>
      <c r="F7" s="17">
        <v>12.28</v>
      </c>
      <c r="G7" s="17">
        <v>9.39</v>
      </c>
      <c r="H7" s="17">
        <v>7.31</v>
      </c>
      <c r="I7" s="17">
        <v>9.25</v>
      </c>
      <c r="J7" s="17">
        <v>8.56</v>
      </c>
      <c r="K7" s="17">
        <v>6.36</v>
      </c>
      <c r="L7" s="17">
        <v>4.3600000000000003</v>
      </c>
      <c r="M7" s="17">
        <f t="shared" ref="M7:M20" si="0">+SUM(D7:L7)</f>
        <v>64.63000000000001</v>
      </c>
      <c r="N7" s="17">
        <f>M7+1.26</f>
        <v>65.890000000000015</v>
      </c>
    </row>
    <row r="8" spans="1:16">
      <c r="B8" s="17">
        <v>3</v>
      </c>
      <c r="C8" s="25"/>
      <c r="D8" s="17">
        <v>1.5</v>
      </c>
      <c r="E8" s="17">
        <v>5.36</v>
      </c>
      <c r="F8" s="17">
        <v>11.36</v>
      </c>
      <c r="G8" s="17">
        <v>8.4499999999999993</v>
      </c>
      <c r="H8" s="17">
        <v>8.32</v>
      </c>
      <c r="I8" s="17">
        <v>6.21</v>
      </c>
      <c r="J8" s="17">
        <v>9.36</v>
      </c>
      <c r="K8" s="17">
        <v>7.32</v>
      </c>
      <c r="L8" s="17">
        <v>4.38</v>
      </c>
      <c r="M8" s="17">
        <f t="shared" si="0"/>
        <v>62.26</v>
      </c>
      <c r="N8" s="17">
        <f>M8+1.26</f>
        <v>63.519999999999996</v>
      </c>
    </row>
    <row r="9" spans="1:16">
      <c r="B9" s="17">
        <v>4</v>
      </c>
      <c r="C9" s="23" t="s">
        <v>50</v>
      </c>
      <c r="D9" s="17">
        <v>2.9</v>
      </c>
      <c r="E9" s="17">
        <v>5.24</v>
      </c>
      <c r="F9" s="17">
        <v>11.26</v>
      </c>
      <c r="G9" s="17">
        <v>9.3699999999999992</v>
      </c>
      <c r="H9" s="17">
        <v>8.1</v>
      </c>
      <c r="I9" s="17">
        <v>8.36</v>
      </c>
      <c r="J9" s="17">
        <v>8.4499999999999993</v>
      </c>
      <c r="K9" s="17">
        <v>6.23</v>
      </c>
      <c r="L9" s="17">
        <v>5.26</v>
      </c>
      <c r="M9" s="17">
        <f t="shared" si="0"/>
        <v>65.17</v>
      </c>
      <c r="N9" s="17">
        <f t="shared" ref="N9:N20" si="1">M9+1.26</f>
        <v>66.430000000000007</v>
      </c>
    </row>
    <row r="10" spans="1:16">
      <c r="B10" s="17">
        <v>5</v>
      </c>
      <c r="C10" s="24"/>
      <c r="D10" s="17">
        <v>1.6</v>
      </c>
      <c r="E10" s="17">
        <v>5.0999999999999996</v>
      </c>
      <c r="F10" s="17">
        <v>12.26</v>
      </c>
      <c r="G10" s="17">
        <v>11.21</v>
      </c>
      <c r="H10" s="17">
        <v>7.64</v>
      </c>
      <c r="I10" s="17">
        <v>8.4499999999999993</v>
      </c>
      <c r="J10" s="17">
        <v>10.220000000000001</v>
      </c>
      <c r="K10" s="17">
        <v>5.24</v>
      </c>
      <c r="L10" s="17">
        <v>3.25</v>
      </c>
      <c r="M10" s="17">
        <f t="shared" si="0"/>
        <v>64.97</v>
      </c>
      <c r="N10" s="17">
        <f t="shared" si="1"/>
        <v>66.23</v>
      </c>
    </row>
    <row r="11" spans="1:16">
      <c r="B11" s="17">
        <v>6</v>
      </c>
      <c r="C11" s="25"/>
      <c r="D11" s="17">
        <v>2.2599999999999998</v>
      </c>
      <c r="E11" s="17">
        <v>5.69</v>
      </c>
      <c r="F11" s="17">
        <v>10.52</v>
      </c>
      <c r="G11" s="17">
        <v>11.39</v>
      </c>
      <c r="H11" s="17">
        <v>6.78</v>
      </c>
      <c r="I11" s="17">
        <v>9.6300000000000008</v>
      </c>
      <c r="J11" s="17">
        <v>12.26</v>
      </c>
      <c r="K11" s="17">
        <v>5.3</v>
      </c>
      <c r="L11" s="17">
        <v>5.2</v>
      </c>
      <c r="M11" s="17">
        <f t="shared" si="0"/>
        <v>69.03</v>
      </c>
      <c r="N11" s="17">
        <f t="shared" si="1"/>
        <v>70.290000000000006</v>
      </c>
    </row>
    <row r="12" spans="1:16">
      <c r="B12" s="17">
        <v>7</v>
      </c>
      <c r="C12" s="23" t="s">
        <v>51</v>
      </c>
      <c r="D12" s="17">
        <v>1.5</v>
      </c>
      <c r="E12" s="17">
        <v>5.4</v>
      </c>
      <c r="F12" s="17">
        <v>9.4499999999999993</v>
      </c>
      <c r="G12" s="17">
        <v>11.75</v>
      </c>
      <c r="H12" s="17">
        <v>8.1999999999999993</v>
      </c>
      <c r="I12" s="17">
        <v>9.5399999999999991</v>
      </c>
      <c r="J12" s="17">
        <v>5.26</v>
      </c>
      <c r="K12" s="17">
        <v>6.25</v>
      </c>
      <c r="L12" s="17">
        <v>4.5</v>
      </c>
      <c r="M12" s="17">
        <f t="shared" si="0"/>
        <v>61.849999999999994</v>
      </c>
      <c r="N12" s="17">
        <f t="shared" si="1"/>
        <v>63.109999999999992</v>
      </c>
    </row>
    <row r="13" spans="1:16">
      <c r="B13" s="17">
        <v>8</v>
      </c>
      <c r="C13" s="24"/>
      <c r="D13" s="17">
        <v>1.9</v>
      </c>
      <c r="E13" s="17">
        <v>6.23</v>
      </c>
      <c r="F13" s="17">
        <v>11.36</v>
      </c>
      <c r="G13" s="17">
        <v>10.25</v>
      </c>
      <c r="H13" s="17">
        <v>9.25</v>
      </c>
      <c r="I13" s="17">
        <v>6.22</v>
      </c>
      <c r="J13" s="17">
        <v>10.36</v>
      </c>
      <c r="K13" s="17">
        <v>7.36</v>
      </c>
      <c r="L13" s="17">
        <v>3.5</v>
      </c>
      <c r="M13" s="17">
        <f t="shared" si="0"/>
        <v>66.430000000000007</v>
      </c>
      <c r="N13" s="17">
        <f t="shared" si="1"/>
        <v>67.690000000000012</v>
      </c>
    </row>
    <row r="14" spans="1:16">
      <c r="B14" s="17">
        <v>9</v>
      </c>
      <c r="C14" s="25"/>
      <c r="D14" s="17">
        <v>2.6</v>
      </c>
      <c r="E14" s="17">
        <v>8.4499999999999993</v>
      </c>
      <c r="F14" s="17">
        <v>12.05</v>
      </c>
      <c r="G14" s="17">
        <v>12.36</v>
      </c>
      <c r="H14" s="17">
        <v>8.1999999999999993</v>
      </c>
      <c r="I14" s="17">
        <v>6.32</v>
      </c>
      <c r="J14" s="17">
        <v>10.26</v>
      </c>
      <c r="K14" s="17">
        <v>5.55</v>
      </c>
      <c r="L14" s="17">
        <v>3.25</v>
      </c>
      <c r="M14" s="17">
        <f t="shared" si="0"/>
        <v>69.039999999999992</v>
      </c>
      <c r="N14" s="17">
        <f t="shared" si="1"/>
        <v>70.3</v>
      </c>
    </row>
    <row r="15" spans="1:16">
      <c r="B15" s="17">
        <v>10</v>
      </c>
      <c r="C15" s="23" t="s">
        <v>52</v>
      </c>
      <c r="D15" s="17">
        <v>2.8</v>
      </c>
      <c r="E15" s="17">
        <v>9.4499999999999993</v>
      </c>
      <c r="F15" s="17">
        <v>11.45</v>
      </c>
      <c r="G15" s="17">
        <v>8.26</v>
      </c>
      <c r="H15" s="17">
        <v>7.2</v>
      </c>
      <c r="I15" s="17">
        <v>7.25</v>
      </c>
      <c r="J15" s="17">
        <v>9.36</v>
      </c>
      <c r="K15" s="17">
        <v>5.21</v>
      </c>
      <c r="L15" s="17">
        <v>1.9</v>
      </c>
      <c r="M15" s="17">
        <f t="shared" si="0"/>
        <v>62.88</v>
      </c>
      <c r="N15" s="17">
        <f t="shared" si="1"/>
        <v>64.14</v>
      </c>
    </row>
    <row r="16" spans="1:16">
      <c r="B16" s="17">
        <v>11</v>
      </c>
      <c r="C16" s="24"/>
      <c r="D16" s="17">
        <v>1.5</v>
      </c>
      <c r="E16" s="17">
        <v>9.6300000000000008</v>
      </c>
      <c r="F16" s="17">
        <v>10.199999999999999</v>
      </c>
      <c r="G16" s="17">
        <v>9.27</v>
      </c>
      <c r="H16" s="17">
        <v>8.2899999999999991</v>
      </c>
      <c r="I16" s="17">
        <v>7.36</v>
      </c>
      <c r="J16" s="17">
        <v>11.36</v>
      </c>
      <c r="K16" s="17">
        <v>6.36</v>
      </c>
      <c r="L16" s="17">
        <v>2.2200000000000002</v>
      </c>
      <c r="M16" s="17">
        <f t="shared" si="0"/>
        <v>66.19</v>
      </c>
      <c r="N16" s="17">
        <f t="shared" si="1"/>
        <v>67.45</v>
      </c>
    </row>
    <row r="17" spans="2:14">
      <c r="B17" s="17">
        <v>12</v>
      </c>
      <c r="C17" s="25"/>
      <c r="D17" s="17">
        <v>1.9</v>
      </c>
      <c r="E17" s="17">
        <v>6.26</v>
      </c>
      <c r="F17" s="17">
        <v>11.26</v>
      </c>
      <c r="G17" s="17">
        <v>8.36</v>
      </c>
      <c r="H17" s="17">
        <v>8.56</v>
      </c>
      <c r="I17" s="17">
        <v>9.1199999999999992</v>
      </c>
      <c r="J17" s="17">
        <v>11.9</v>
      </c>
      <c r="K17" s="17">
        <v>8.26</v>
      </c>
      <c r="L17" s="17">
        <v>1.5</v>
      </c>
      <c r="M17" s="17">
        <f t="shared" si="0"/>
        <v>67.12</v>
      </c>
      <c r="N17" s="17">
        <f t="shared" si="1"/>
        <v>68.38000000000001</v>
      </c>
    </row>
    <row r="18" spans="2:14">
      <c r="B18" s="17">
        <v>13</v>
      </c>
      <c r="C18" s="23" t="s">
        <v>35</v>
      </c>
      <c r="D18" s="17">
        <v>2.5</v>
      </c>
      <c r="E18" s="17">
        <v>5.32</v>
      </c>
      <c r="F18" s="17">
        <v>12.36</v>
      </c>
      <c r="G18" s="17">
        <v>8.25</v>
      </c>
      <c r="H18" s="17">
        <v>8.5399999999999991</v>
      </c>
      <c r="I18" s="17">
        <v>8.23</v>
      </c>
      <c r="J18" s="17">
        <v>12.25</v>
      </c>
      <c r="K18" s="17">
        <v>9.36</v>
      </c>
      <c r="L18" s="17">
        <v>2.2000000000000002</v>
      </c>
      <c r="M18" s="17">
        <f t="shared" si="0"/>
        <v>69.010000000000005</v>
      </c>
      <c r="N18" s="17">
        <f t="shared" si="1"/>
        <v>70.27000000000001</v>
      </c>
    </row>
    <row r="19" spans="2:14">
      <c r="B19" s="17">
        <v>14</v>
      </c>
      <c r="C19" s="24"/>
      <c r="D19" s="17">
        <v>3.2</v>
      </c>
      <c r="E19" s="17">
        <v>6.2</v>
      </c>
      <c r="F19" s="17">
        <v>15.36</v>
      </c>
      <c r="G19" s="17">
        <v>10.36</v>
      </c>
      <c r="H19" s="17">
        <v>8.1999999999999993</v>
      </c>
      <c r="I19" s="17">
        <v>8.36</v>
      </c>
      <c r="J19" s="17">
        <v>12.26</v>
      </c>
      <c r="K19" s="17">
        <v>6.25</v>
      </c>
      <c r="L19" s="17">
        <v>1.9</v>
      </c>
      <c r="M19" s="17">
        <f t="shared" si="0"/>
        <v>72.09</v>
      </c>
      <c r="N19" s="17">
        <f t="shared" si="1"/>
        <v>73.350000000000009</v>
      </c>
    </row>
    <row r="20" spans="2:14">
      <c r="B20" s="17">
        <v>15</v>
      </c>
      <c r="C20" s="25"/>
      <c r="D20" s="17">
        <v>2.5</v>
      </c>
      <c r="E20" s="17">
        <v>6.02</v>
      </c>
      <c r="F20" s="17">
        <v>12.36</v>
      </c>
      <c r="G20" s="17">
        <v>9.24</v>
      </c>
      <c r="H20" s="17">
        <v>8.9</v>
      </c>
      <c r="I20" s="17">
        <v>7.36</v>
      </c>
      <c r="J20" s="17">
        <v>11.36</v>
      </c>
      <c r="K20" s="17">
        <v>6.32</v>
      </c>
      <c r="L20" s="17">
        <v>2.5</v>
      </c>
      <c r="M20" s="17">
        <f t="shared" si="0"/>
        <v>66.56</v>
      </c>
      <c r="N20" s="17">
        <f t="shared" si="1"/>
        <v>67.820000000000007</v>
      </c>
    </row>
    <row r="22" spans="2:14">
      <c r="B22" t="s">
        <v>53</v>
      </c>
      <c r="C22" s="16" t="s">
        <v>48</v>
      </c>
      <c r="D22">
        <f t="shared" ref="D22:L22" si="2">+AVERAGE(D6:D20)</f>
        <v>2.1573333333333333</v>
      </c>
      <c r="E22">
        <f t="shared" si="2"/>
        <v>6.4060000000000006</v>
      </c>
      <c r="F22" s="19">
        <f t="shared" si="2"/>
        <v>11.590000000000002</v>
      </c>
      <c r="G22" s="19">
        <f t="shared" si="2"/>
        <v>9.7773333333333348</v>
      </c>
      <c r="H22">
        <f t="shared" si="2"/>
        <v>8.1833333333333336</v>
      </c>
      <c r="I22">
        <f t="shared" si="2"/>
        <v>7.860666666666666</v>
      </c>
      <c r="J22" s="19">
        <f t="shared" si="2"/>
        <v>10.372666666666666</v>
      </c>
      <c r="K22">
        <f t="shared" si="2"/>
        <v>6.6593333333333344</v>
      </c>
      <c r="L22">
        <f t="shared" si="2"/>
        <v>3.4186666666666667</v>
      </c>
      <c r="M22" s="18">
        <f>+SUM(D22:L22)</f>
        <v>66.425333333333342</v>
      </c>
      <c r="N22" s="18">
        <f>+M22+1.26</f>
        <v>67.685333333333347</v>
      </c>
    </row>
    <row r="25" spans="2:14">
      <c r="B25" s="21">
        <v>0.15</v>
      </c>
      <c r="D25">
        <v>2.3559999999999999</v>
      </c>
      <c r="E25">
        <v>6.3070000000000004</v>
      </c>
      <c r="F25" s="20">
        <f>12.6046-1.8906</f>
        <v>10.713999999999999</v>
      </c>
      <c r="G25" s="20">
        <f>9.777733-1.4666</f>
        <v>8.3111329999999999</v>
      </c>
      <c r="H25">
        <v>7.0286600000000004</v>
      </c>
      <c r="I25">
        <v>8.6073000000000004</v>
      </c>
      <c r="J25" s="20">
        <f>10.166-1.52</f>
        <v>8.6460000000000008</v>
      </c>
      <c r="K25">
        <v>6.6593299999999997</v>
      </c>
      <c r="L25">
        <v>3.6886000000000001</v>
      </c>
      <c r="M25">
        <f>+SUM(D25:L25)</f>
        <v>62.318023000000004</v>
      </c>
    </row>
    <row r="26" spans="2:14">
      <c r="B26" s="21">
        <v>0.3</v>
      </c>
      <c r="D26">
        <v>2.3559999999999999</v>
      </c>
      <c r="E26">
        <v>6.3070000000000004</v>
      </c>
      <c r="F26" s="20">
        <f>+F22-3.7813</f>
        <v>7.8087000000000018</v>
      </c>
      <c r="G26" s="20">
        <f>9.77733-2.933</f>
        <v>6.8443299999999994</v>
      </c>
      <c r="H26">
        <v>7.0286600000000004</v>
      </c>
      <c r="I26">
        <v>8.6073000000000004</v>
      </c>
      <c r="J26" s="20">
        <f>10.166-3.048</f>
        <v>7.1180000000000003</v>
      </c>
      <c r="K26">
        <v>6.6593299999999997</v>
      </c>
      <c r="L26">
        <v>3.6886000000000001</v>
      </c>
      <c r="M26">
        <f>+SUM(D26:L26)</f>
        <v>56.417920000000002</v>
      </c>
    </row>
  </sheetData>
  <mergeCells count="8">
    <mergeCell ref="C15:C17"/>
    <mergeCell ref="C18:C20"/>
    <mergeCell ref="A1:B1"/>
    <mergeCell ref="A2:B2"/>
    <mergeCell ref="A3:B3"/>
    <mergeCell ref="C6:C8"/>
    <mergeCell ref="C9:C11"/>
    <mergeCell ref="C12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DANIEL LAINEZ ORELLANA</dc:creator>
  <cp:keywords/>
  <dc:description/>
  <cp:lastModifiedBy/>
  <cp:revision/>
  <dcterms:created xsi:type="dcterms:W3CDTF">2024-08-13T08:28:21Z</dcterms:created>
  <dcterms:modified xsi:type="dcterms:W3CDTF">2025-02-11T22:42:27Z</dcterms:modified>
  <cp:category/>
  <cp:contentStatus/>
</cp:coreProperties>
</file>